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2\02. Procesos\3. Comparaciones de precio\CP-2022-010 Servicio de fumigación\Anexos\"/>
    </mc:Choice>
  </mc:AlternateContent>
  <xr:revisionPtr revIDLastSave="41" documentId="6_{98F40BEC-BFED-4402-982B-ADAD2DDCB161}" xr6:coauthVersionLast="36" xr6:coauthVersionMax="36" xr10:uidLastSave="{A1CE9E1A-A470-44D5-BB09-C63F6F56CBB5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5" i="1" l="1"/>
  <c r="O74" i="1"/>
  <c r="O60" i="1"/>
  <c r="O31" i="1"/>
  <c r="O17" i="1"/>
  <c r="O65" i="1"/>
  <c r="O66" i="1"/>
  <c r="O67" i="1"/>
  <c r="O68" i="1"/>
  <c r="O69" i="1"/>
  <c r="O70" i="1"/>
  <c r="O71" i="1"/>
  <c r="O72" i="1"/>
  <c r="O73" i="1"/>
  <c r="N65" i="1"/>
  <c r="N66" i="1"/>
  <c r="N67" i="1"/>
  <c r="N68" i="1"/>
  <c r="N69" i="1"/>
  <c r="N70" i="1"/>
  <c r="N71" i="1"/>
  <c r="N72" i="1"/>
  <c r="O64" i="1"/>
  <c r="N6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35" i="1"/>
  <c r="O35" i="1" s="1"/>
  <c r="N22" i="1"/>
  <c r="N23" i="1"/>
  <c r="O23" i="1" s="1"/>
  <c r="N24" i="1"/>
  <c r="O24" i="1" s="1"/>
  <c r="N25" i="1"/>
  <c r="O25" i="1" s="1"/>
  <c r="N26" i="1"/>
  <c r="N27" i="1"/>
  <c r="N28" i="1"/>
  <c r="N29" i="1"/>
  <c r="O29" i="1" s="1"/>
  <c r="N30" i="1"/>
  <c r="O30" i="1" s="1"/>
  <c r="O22" i="1"/>
  <c r="O26" i="1"/>
  <c r="O27" i="1"/>
  <c r="O28" i="1"/>
  <c r="O21" i="1"/>
  <c r="O15" i="1"/>
  <c r="O16" i="1"/>
  <c r="N15" i="1"/>
  <c r="N16" i="1"/>
  <c r="N21" i="1"/>
  <c r="N73" i="1" l="1"/>
  <c r="N14" i="1"/>
  <c r="O14" i="1" s="1"/>
  <c r="F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78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80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<sst xmlns="http://schemas.openxmlformats.org/spreadsheetml/2006/main" count="149" uniqueCount="79">
  <si>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</si>
  <si>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</si>
  <si>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</si>
  <si>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</si>
  <si>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</si>
  <si>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</si>
  <si>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</si>
  <si>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</si>
  <si>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</si>
  <si>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</si>
  <si>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</si>
  <si>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</si>
  <si>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</si>
  <si>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</si>
  <si>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</si>
  <si>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</si>
  <si>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</si>
  <si>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</si>
  <si>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</si>
  <si>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</si>
  <si>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>RI-CP-BS-2022-010</t>
  </si>
  <si>
    <t>Servicio de fumigación Sede Central Santo Domingo</t>
  </si>
  <si>
    <t>Lote I– Servicio de fumigación Zona Metropolitana</t>
  </si>
  <si>
    <t>Servicio de fumigación Santo Domingo Oeste (Megacentro)</t>
  </si>
  <si>
    <t xml:space="preserve">Servicio de fumigación Archivo Permanente del R.I. </t>
  </si>
  <si>
    <t>Total lote 1</t>
  </si>
  <si>
    <t>Lote 2– Servicio de fumigación Zona Sur</t>
  </si>
  <si>
    <t>Servicio de fumigación Azua (Tribunal Jurisdicción Original)</t>
  </si>
  <si>
    <t>Servicio de fumigación Baní (Tribunal Jurisdicción Original)</t>
  </si>
  <si>
    <t>Servicio de fumigación Baní (Registro de Títulos)</t>
  </si>
  <si>
    <t>Servicio de fumigación Barahona (Tribunal Jurisdicción Original)</t>
  </si>
  <si>
    <t>Servicio de fumigación Barahona (Registro de Títulos)</t>
  </si>
  <si>
    <t>Servicio de fumigación San Cristóbal (Tribunal Jurisdicción Original)</t>
  </si>
  <si>
    <t>Servicio de fumigación San Cristóbal (Registro de Títulos)</t>
  </si>
  <si>
    <t>Servicio de fumigación San Juan (Tribunal Jurisdicción Original)</t>
  </si>
  <si>
    <t>Servicio de fumigación San Juan (Registro de Títulos</t>
  </si>
  <si>
    <t>Servicio de fumigación Neiba (Registro de Títulos</t>
  </si>
  <si>
    <t xml:space="preserve"> Cantidad m2</t>
  </si>
  <si>
    <t>Total lote 2</t>
  </si>
  <si>
    <t>Lote 3– Servicio de fumigación Zona Norte</t>
  </si>
  <si>
    <t>Servicio de fumigación Cotuí (Registro de Títulos)</t>
  </si>
  <si>
    <t>Servicio de fumigación Cotuí (Tribunal Jurisdicción Original)</t>
  </si>
  <si>
    <t>Servicio de fumigación Bonao (Registro de Títulos)</t>
  </si>
  <si>
    <t>Servicio de fumigación Bonao (Tribunal Jurisdicción Original)</t>
  </si>
  <si>
    <t>Servicio de fumigación San Francisco de Macorís (Registro de Títulos)</t>
  </si>
  <si>
    <t>Servicio de fumigación San Francisco de Macorís (Tribunal Jurisdicción Original y Superior de Tierras)</t>
  </si>
  <si>
    <t>Servicio de fumigación Santiago (Registro de Títulos, Mensura y Tribunales)</t>
  </si>
  <si>
    <t>Servicio de fumigación Santiago Rodríguez (Registro de Títulos)</t>
  </si>
  <si>
    <t>Servicio de fumigación Santiago Rodríguez (Tribunal Jurisdicción Original)</t>
  </si>
  <si>
    <t>Servicio de fumigación La Vega (Registro de Títulos)</t>
  </si>
  <si>
    <t>Servicio de fumigación La Vega (Tribunal Jurisdicción Original I Y II)</t>
  </si>
  <si>
    <t>Servicio de fumigación Mao (Tribunal Jurisdicción Original)</t>
  </si>
  <si>
    <t>Servicio de fumigación Mao (Registro de Títulos)</t>
  </si>
  <si>
    <t>Servicio de fumigación Moca (Tribunal Jurisdicción Original)</t>
  </si>
  <si>
    <t>Servicio de fumigación Moca (Registro de Títulos)</t>
  </si>
  <si>
    <t>Servicio de fumigación Puerto Plata (Tribunal Jurisdicción Original)</t>
  </si>
  <si>
    <t>Servicio de fumigación Puerto Plata (Registro de Títulos)</t>
  </si>
  <si>
    <t>Servicio de fumigación Montecristi (Tribunal Jurisdicción Original)</t>
  </si>
  <si>
    <t>Servicio de fumigación Montecristi (Registro de Títulos)</t>
  </si>
  <si>
    <t>Servicio de fumigación Nagua (Tribunal Jurisdicción Original)</t>
  </si>
  <si>
    <t>Servicio de fumigación Nagua (Registro de Títulos)</t>
  </si>
  <si>
    <t>Servicio de fumigación Salcedo (Tribunal Jurisdicción Original)</t>
  </si>
  <si>
    <t>Servicio de fumigación Salcedo (Registro de Títulos)</t>
  </si>
  <si>
    <t>Servicio de fumigación Samaná (Tribunal Jurisdicción Original)</t>
  </si>
  <si>
    <t>Servicio de fumigación Samaná (Registro de Títulos)</t>
  </si>
  <si>
    <t>Total lote 3</t>
  </si>
  <si>
    <t>Lote 4– Servicio de fumigación Zona Este</t>
  </si>
  <si>
    <t>Servicio de fumigación San Pedro de Macorís (Tribunal Jurisdicción Original)</t>
  </si>
  <si>
    <t>Servicio de fumigación San Pedro de Macorís (Registro de títulos)</t>
  </si>
  <si>
    <t>Servicio de fumigación Higüey (Registro de Títulos)</t>
  </si>
  <si>
    <t>Servicio de fumigación Higüey (Tribunal Jurisdicción Original)</t>
  </si>
  <si>
    <t>Servicio de fumigación Punta cana (Registro de Títulos)</t>
  </si>
  <si>
    <t>Servicio de fumigación Monte Plata (Tribunal Jurisdicción Original)</t>
  </si>
  <si>
    <t>Servicio de fumigación Monte Plata (Registro de Títulos)</t>
  </si>
  <si>
    <t>Servicio de fumigación El Seibo (Tribunal Jurisdicción de Tierras)</t>
  </si>
  <si>
    <t>Servicio de fumigación El Seibo (Tribunal Jurisdicción Original)</t>
  </si>
  <si>
    <t>Total lote 4</t>
  </si>
  <si>
    <t>Total General</t>
  </si>
  <si>
    <t>Contratación de servicio de fumigación y control de plagas para las distintas localidades y la sede central del Registro Inmobiliario, proceso de referencia no: RI-CP-BS-2022-010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</si>
</sst>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4" borderId="4" xfId="0" applyFont="1" applyFill="1" applyBorder="1" applyAlignment="1" applyProtection="1">
      <alignment horizontal="center" vertical="center" wrapText="1"/>
    </xf>
    <xf numFmtId="164" fontId="11" fillId="4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43" fontId="11" fillId="6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left"/>
      <protection locked="0"/>
    </xf>
    <xf numFmtId="43" fontId="11" fillId="2" borderId="4" xfId="1" applyFont="1" applyFill="1" applyBorder="1" applyAlignment="1" applyProtection="1">
      <alignment horizontal="left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7" borderId="2" xfId="0" applyFont="1" applyFill="1" applyBorder="1" applyAlignment="1" applyProtection="1">
      <alignment horizontal="left" vertical="center" wrapText="1"/>
    </xf>
    <xf numFmtId="0" fontId="11" fillId="7" borderId="5" xfId="0" applyFont="1" applyFill="1" applyBorder="1" applyAlignment="1" applyProtection="1">
      <alignment horizontal="left" vertical="center" wrapText="1"/>
    </xf>
    <xf numFmtId="0" fontId="11" fillId="7" borderId="3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1" fillId="5" borderId="2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>
      <alignment horizontal="left"/>
    </xf>
    <xf numFmtId="0" fontId="11" fillId="5" borderId="3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5" fillId="8" borderId="2" xfId="0" applyFont="1" applyFill="1" applyBorder="1" applyAlignment="1" applyProtection="1">
      <alignment horizontal="center"/>
    </xf>
    <xf numFmtId="0" fontId="15" fillId="8" borderId="3" xfId="0" applyFont="1" applyFill="1" applyBorder="1" applyAlignment="1" applyProtection="1">
      <alignment horizontal="center"/>
    </xf>
    <xf numFmtId="0" fontId="16" fillId="8" borderId="4" xfId="0" applyFont="1" applyFill="1" applyBorder="1" applyAlignment="1" applyProtection="1">
      <alignment horizontal="left"/>
    </xf>
    <xf numFmtId="3" fontId="11" fillId="2" borderId="4" xfId="0" applyNumberFormat="1" applyFont="1" applyFill="1" applyBorder="1" applyAlignment="1" applyProtection="1">
      <alignment horizontal="center"/>
    </xf>
    <xf numFmtId="4" fontId="11" fillId="2" borderId="4" xfId="0" applyNumberFormat="1" applyFont="1" applyFill="1" applyBorder="1" applyAlignment="1" applyProtection="1">
      <alignment horizontal="center"/>
    </xf>
    <xf numFmtId="43" fontId="11" fillId="3" borderId="4" xfId="1" applyFont="1" applyFill="1" applyBorder="1" applyAlignment="1" applyProtection="1">
      <protection locked="0"/>
    </xf>
    <xf numFmtId="0" fontId="16" fillId="8" borderId="2" xfId="0" applyFont="1" applyFill="1" applyBorder="1" applyAlignment="1" applyProtection="1">
      <alignment horizontal="left"/>
    </xf>
    <xf numFmtId="0" fontId="16" fillId="8" borderId="5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43" fontId="16" fillId="8" borderId="2" xfId="1" applyFont="1" applyFill="1" applyBorder="1" applyAlignment="1" applyProtection="1">
      <alignment horizontal="left" wrapText="1"/>
      <protection locked="0"/>
    </xf>
    <xf numFmtId="43" fontId="16" fillId="8" borderId="5" xfId="1" applyFont="1" applyFill="1" applyBorder="1" applyAlignment="1" applyProtection="1">
      <alignment horizontal="left" wrapText="1"/>
      <protection locked="0"/>
    </xf>
    <xf numFmtId="0" fontId="12" fillId="8" borderId="2" xfId="0" applyFont="1" applyFill="1" applyBorder="1" applyAlignment="1" applyProtection="1">
      <alignment horizontal="center"/>
    </xf>
    <xf numFmtId="0" fontId="12" fillId="8" borderId="5" xfId="0" applyFont="1" applyFill="1" applyBorder="1" applyAlignment="1" applyProtection="1">
      <alignment horizontal="center"/>
    </xf>
    <xf numFmtId="0" fontId="12" fillId="8" borderId="3" xfId="0" applyFont="1" applyFill="1" applyBorder="1" applyAlignment="1" applyProtection="1">
      <alignment horizontal="center"/>
    </xf>
    <xf numFmtId="43" fontId="16" fillId="6" borderId="3" xfId="1" applyFont="1" applyFill="1" applyBorder="1" applyAlignment="1" applyProtection="1">
      <alignment wrapText="1"/>
      <protection locked="0"/>
    </xf>
    <xf numFmtId="0" fontId="12" fillId="8" borderId="3" xfId="0" applyFont="1" applyFill="1" applyBorder="1" applyAlignment="1" applyProtection="1"/>
    <xf numFmtId="0" fontId="11" fillId="9" borderId="2" xfId="0" applyFont="1" applyFill="1" applyBorder="1" applyAlignment="1" applyProtection="1">
      <alignment horizontal="left"/>
    </xf>
    <xf numFmtId="0" fontId="11" fillId="9" borderId="5" xfId="0" applyFont="1" applyFill="1" applyBorder="1" applyAlignment="1" applyProtection="1">
      <alignment horizontal="left"/>
    </xf>
    <xf numFmtId="0" fontId="11" fillId="9" borderId="3" xfId="0" applyFont="1" applyFill="1" applyBorder="1" applyAlignment="1" applyProtection="1">
      <alignment horizontal="left"/>
    </xf>
    <xf numFmtId="43" fontId="11" fillId="8" borderId="3" xfId="1" applyFont="1" applyFill="1" applyBorder="1" applyAlignment="1" applyProtection="1">
      <protection locked="0"/>
    </xf>
    <xf numFmtId="0" fontId="12" fillId="9" borderId="2" xfId="0" applyFont="1" applyFill="1" applyBorder="1" applyAlignment="1" applyProtection="1">
      <alignment horizontal="left"/>
    </xf>
    <xf numFmtId="0" fontId="12" fillId="9" borderId="5" xfId="0" applyFont="1" applyFill="1" applyBorder="1" applyAlignment="1" applyProtection="1">
      <alignment horizontal="left"/>
    </xf>
    <xf numFmtId="0" fontId="12" fillId="9" borderId="3" xfId="0" applyFont="1" applyFill="1" applyBorder="1" applyAlignment="1" applyProtection="1">
      <alignment horizontal="left"/>
    </xf>
    <xf numFmtId="0" fontId="16" fillId="8" borderId="2" xfId="0" applyFont="1" applyFill="1" applyBorder="1" applyAlignment="1" applyProtection="1">
      <alignment horizontal="left"/>
    </xf>
    <xf numFmtId="0" fontId="12" fillId="8" borderId="5" xfId="0" applyFont="1" applyFill="1" applyBorder="1" applyAlignment="1" applyProtection="1">
      <alignment horizontal="left"/>
    </xf>
    <xf numFmtId="0" fontId="12" fillId="8" borderId="5" xfId="0" applyFont="1" applyFill="1" applyBorder="1" applyAlignment="1" applyProtection="1">
      <alignment horizontal="left"/>
    </xf>
    <xf numFmtId="0" fontId="11" fillId="9" borderId="4" xfId="0" applyFont="1" applyFill="1" applyBorder="1" applyAlignment="1" applyProtection="1">
      <alignment horizontal="left"/>
    </xf>
    <xf numFmtId="43" fontId="12" fillId="6" borderId="3" xfId="0" applyNumberFormat="1" applyFont="1" applyFill="1" applyBorder="1" applyAlignment="1" applyProtection="1"/>
    <xf numFmtId="0" fontId="16" fillId="8" borderId="4" xfId="0" applyFont="1" applyFill="1" applyBorder="1" applyAlignment="1" applyProtection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50837</xdr:colOff>
      <xdr:row>5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FF0EB6-28AB-4297-89B5-FD025894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55837" cy="1276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84"/>
  <sheetViews>
    <sheetView tabSelected="1" zoomScale="80" zoomScaleNormal="80" workbookViewId="0">
      <selection activeCell="R15" sqref="R15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0"/>
    <col min="7" max="7" width="10.5703125" style="40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2.7109375" style="2" customWidth="1"/>
    <col min="12" max="12" width="15.85546875" style="2" bestFit="1" customWidth="1"/>
    <col min="13" max="13" width="12.140625" style="2"/>
    <col min="14" max="14" width="11.7109375" style="38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39"/>
      <c r="D1" s="39"/>
      <c r="F1" s="39"/>
      <c r="G1" s="39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39"/>
      <c r="D2" s="39"/>
      <c r="E2" s="39"/>
      <c r="F2" s="41"/>
      <c r="G2" s="41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2"/>
      <c r="F3" s="43"/>
      <c r="G3" s="43"/>
      <c r="H3" s="9"/>
      <c r="I3" s="9"/>
      <c r="N3" s="90" t="s">
        <v>1</v>
      </c>
      <c r="O3" s="91"/>
    </row>
    <row r="4" spans="2:16" x14ac:dyDescent="0.25">
      <c r="N4" s="86" t="s">
        <v>20</v>
      </c>
      <c r="O4" s="87"/>
      <c r="P4" s="14"/>
    </row>
    <row r="5" spans="2:16" ht="17.25" x14ac:dyDescent="0.3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7" spans="2:16" ht="15.75" x14ac:dyDescent="0.25">
      <c r="B7" s="55" t="s">
        <v>3</v>
      </c>
      <c r="C7" s="55"/>
      <c r="D7" s="55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2:16" ht="15.75" x14ac:dyDescent="0.25">
      <c r="B8" s="15"/>
      <c r="C8" s="44"/>
      <c r="D8" s="44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5" t="s">
        <v>4</v>
      </c>
      <c r="C9" s="55"/>
      <c r="D9" s="55"/>
      <c r="E9" s="66"/>
      <c r="F9" s="66"/>
      <c r="G9" s="66"/>
      <c r="H9" s="18"/>
      <c r="I9" s="18"/>
      <c r="J9" s="18"/>
      <c r="K9" s="18"/>
      <c r="L9" s="19" t="s">
        <v>5</v>
      </c>
      <c r="M9" s="15"/>
      <c r="N9" s="67"/>
      <c r="O9" s="67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34.5" customHeight="1" x14ac:dyDescent="0.25">
      <c r="B11" s="120" t="s">
        <v>78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2:16" ht="15.75" x14ac:dyDescent="0.25">
      <c r="B12" s="74" t="s">
        <v>22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2:16" ht="33.75" customHeight="1" x14ac:dyDescent="0.25">
      <c r="B13" s="21" t="s">
        <v>6</v>
      </c>
      <c r="C13" s="83" t="s">
        <v>7</v>
      </c>
      <c r="D13" s="84"/>
      <c r="E13" s="84"/>
      <c r="F13" s="84"/>
      <c r="G13" s="84"/>
      <c r="H13" s="84"/>
      <c r="I13" s="85"/>
      <c r="J13" s="21" t="s">
        <v>8</v>
      </c>
      <c r="K13" s="21" t="s">
        <v>37</v>
      </c>
      <c r="L13" s="22" t="s">
        <v>9</v>
      </c>
      <c r="M13" s="22" t="s">
        <v>10</v>
      </c>
      <c r="N13" s="22" t="s">
        <v>11</v>
      </c>
      <c r="O13" s="22" t="s">
        <v>12</v>
      </c>
    </row>
    <row r="14" spans="2:16" ht="15.75" x14ac:dyDescent="0.25">
      <c r="B14" s="23">
        <v>1</v>
      </c>
      <c r="C14" s="77" t="s">
        <v>21</v>
      </c>
      <c r="D14" s="78"/>
      <c r="E14" s="78"/>
      <c r="F14" s="78"/>
      <c r="G14" s="78"/>
      <c r="H14" s="78"/>
      <c r="I14" s="79"/>
      <c r="J14" s="23" t="s">
        <v>19</v>
      </c>
      <c r="K14" s="94">
        <v>12937.96</v>
      </c>
      <c r="L14" s="24">
        <v>0</v>
      </c>
      <c r="M14" s="25">
        <v>0.18</v>
      </c>
      <c r="N14" s="26">
        <f>+L14*M14</f>
        <v>0</v>
      </c>
      <c r="O14" s="27">
        <f>(L14+N14)*K14</f>
        <v>0</v>
      </c>
    </row>
    <row r="15" spans="2:16" ht="15.75" x14ac:dyDescent="0.25">
      <c r="B15" s="23">
        <v>2</v>
      </c>
      <c r="C15" s="77" t="s">
        <v>23</v>
      </c>
      <c r="D15" s="78"/>
      <c r="E15" s="78"/>
      <c r="F15" s="78"/>
      <c r="G15" s="78"/>
      <c r="H15" s="78"/>
      <c r="I15" s="79"/>
      <c r="J15" s="23" t="s">
        <v>19</v>
      </c>
      <c r="K15" s="23">
        <v>185</v>
      </c>
      <c r="L15" s="24">
        <v>0</v>
      </c>
      <c r="M15" s="25">
        <v>0.18</v>
      </c>
      <c r="N15" s="26">
        <f t="shared" ref="N15:N16" si="0">+L15*M15</f>
        <v>0</v>
      </c>
      <c r="O15" s="27">
        <f t="shared" ref="O15:O16" si="1">(L15+N15)*K15</f>
        <v>0</v>
      </c>
    </row>
    <row r="16" spans="2:16" ht="15.75" x14ac:dyDescent="0.25">
      <c r="B16" s="23">
        <v>3</v>
      </c>
      <c r="C16" s="77" t="s">
        <v>24</v>
      </c>
      <c r="D16" s="78"/>
      <c r="E16" s="78"/>
      <c r="F16" s="78"/>
      <c r="G16" s="78"/>
      <c r="H16" s="78"/>
      <c r="I16" s="79"/>
      <c r="J16" s="23" t="s">
        <v>19</v>
      </c>
      <c r="K16" s="93">
        <v>3398</v>
      </c>
      <c r="L16" s="24">
        <v>0</v>
      </c>
      <c r="M16" s="25">
        <v>0.18</v>
      </c>
      <c r="N16" s="26">
        <f t="shared" si="0"/>
        <v>0</v>
      </c>
      <c r="O16" s="27">
        <f t="shared" si="1"/>
        <v>0</v>
      </c>
    </row>
    <row r="17" spans="2:15" ht="15.75" x14ac:dyDescent="0.25">
      <c r="B17" s="92" t="s">
        <v>25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5">
        <f>SUM(O14:O16)</f>
        <v>0</v>
      </c>
    </row>
    <row r="18" spans="2:15" ht="5.25" customHeight="1" x14ac:dyDescent="0.25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11"/>
    </row>
    <row r="19" spans="2:15" ht="15.75" x14ac:dyDescent="0.25">
      <c r="B19" s="108" t="s">
        <v>26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0"/>
    </row>
    <row r="20" spans="2:15" ht="31.5" x14ac:dyDescent="0.25">
      <c r="B20" s="21" t="s">
        <v>6</v>
      </c>
      <c r="C20" s="83" t="s">
        <v>7</v>
      </c>
      <c r="D20" s="84"/>
      <c r="E20" s="84"/>
      <c r="F20" s="84"/>
      <c r="G20" s="84"/>
      <c r="H20" s="84"/>
      <c r="I20" s="85"/>
      <c r="J20" s="21" t="s">
        <v>8</v>
      </c>
      <c r="K20" s="21" t="s">
        <v>37</v>
      </c>
      <c r="L20" s="22" t="s">
        <v>9</v>
      </c>
      <c r="M20" s="22" t="s">
        <v>10</v>
      </c>
      <c r="N20" s="22" t="s">
        <v>11</v>
      </c>
      <c r="O20" s="22" t="s">
        <v>12</v>
      </c>
    </row>
    <row r="21" spans="2:15" ht="15.75" x14ac:dyDescent="0.25">
      <c r="B21" s="23">
        <v>4</v>
      </c>
      <c r="C21" s="77" t="s">
        <v>27</v>
      </c>
      <c r="D21" s="78"/>
      <c r="E21" s="78"/>
      <c r="F21" s="78"/>
      <c r="G21" s="78"/>
      <c r="H21" s="78"/>
      <c r="I21" s="79"/>
      <c r="J21" s="23" t="s">
        <v>19</v>
      </c>
      <c r="K21" s="23">
        <v>86.3</v>
      </c>
      <c r="L21" s="24">
        <v>0</v>
      </c>
      <c r="M21" s="25">
        <v>0.18</v>
      </c>
      <c r="N21" s="26">
        <f>L21*M21</f>
        <v>0</v>
      </c>
      <c r="O21" s="27">
        <f>(L21+N21)*K21</f>
        <v>0</v>
      </c>
    </row>
    <row r="22" spans="2:15" ht="15.75" x14ac:dyDescent="0.25">
      <c r="B22" s="23">
        <v>5</v>
      </c>
      <c r="C22" s="77" t="s">
        <v>28</v>
      </c>
      <c r="D22" s="78"/>
      <c r="E22" s="78"/>
      <c r="F22" s="78"/>
      <c r="G22" s="78"/>
      <c r="H22" s="78"/>
      <c r="I22" s="79"/>
      <c r="J22" s="23" t="s">
        <v>19</v>
      </c>
      <c r="K22" s="23">
        <v>162.09</v>
      </c>
      <c r="L22" s="24">
        <v>0</v>
      </c>
      <c r="M22" s="25">
        <v>0.18</v>
      </c>
      <c r="N22" s="26">
        <f t="shared" ref="N22:N30" si="2">L22*M22</f>
        <v>0</v>
      </c>
      <c r="O22" s="27">
        <f t="shared" ref="O22:O30" si="3">(L22+N22)*K22</f>
        <v>0</v>
      </c>
    </row>
    <row r="23" spans="2:15" ht="15.75" x14ac:dyDescent="0.25">
      <c r="B23" s="23">
        <v>6</v>
      </c>
      <c r="C23" s="77" t="s">
        <v>29</v>
      </c>
      <c r="D23" s="78"/>
      <c r="E23" s="78"/>
      <c r="F23" s="78"/>
      <c r="G23" s="78"/>
      <c r="H23" s="78"/>
      <c r="I23" s="79"/>
      <c r="J23" s="23" t="s">
        <v>19</v>
      </c>
      <c r="K23" s="23">
        <v>134.28</v>
      </c>
      <c r="L23" s="24">
        <v>0</v>
      </c>
      <c r="M23" s="25">
        <v>0.18</v>
      </c>
      <c r="N23" s="26">
        <f t="shared" si="2"/>
        <v>0</v>
      </c>
      <c r="O23" s="27">
        <f t="shared" si="3"/>
        <v>0</v>
      </c>
    </row>
    <row r="24" spans="2:15" ht="15.75" x14ac:dyDescent="0.25">
      <c r="B24" s="23">
        <v>7</v>
      </c>
      <c r="C24" s="80" t="s">
        <v>30</v>
      </c>
      <c r="D24" s="81"/>
      <c r="E24" s="81"/>
      <c r="F24" s="81"/>
      <c r="G24" s="81"/>
      <c r="H24" s="81"/>
      <c r="I24" s="82"/>
      <c r="J24" s="23" t="s">
        <v>19</v>
      </c>
      <c r="K24" s="23">
        <v>126.88</v>
      </c>
      <c r="L24" s="24">
        <v>0</v>
      </c>
      <c r="M24" s="25">
        <v>0.18</v>
      </c>
      <c r="N24" s="26">
        <f t="shared" si="2"/>
        <v>0</v>
      </c>
      <c r="O24" s="27">
        <f t="shared" si="3"/>
        <v>0</v>
      </c>
    </row>
    <row r="25" spans="2:15" ht="15.75" customHeight="1" x14ac:dyDescent="0.25">
      <c r="B25" s="29">
        <v>8</v>
      </c>
      <c r="C25" s="77" t="s">
        <v>31</v>
      </c>
      <c r="D25" s="78"/>
      <c r="E25" s="78"/>
      <c r="F25" s="78"/>
      <c r="G25" s="78"/>
      <c r="H25" s="78"/>
      <c r="I25" s="79"/>
      <c r="J25" s="23" t="s">
        <v>19</v>
      </c>
      <c r="K25" s="23">
        <v>115.9</v>
      </c>
      <c r="L25" s="24">
        <v>0</v>
      </c>
      <c r="M25" s="25">
        <v>0.18</v>
      </c>
      <c r="N25" s="26">
        <f t="shared" si="2"/>
        <v>0</v>
      </c>
      <c r="O25" s="27">
        <f t="shared" si="3"/>
        <v>0</v>
      </c>
    </row>
    <row r="26" spans="2:15" ht="15.75" x14ac:dyDescent="0.25">
      <c r="B26" s="29">
        <v>9</v>
      </c>
      <c r="C26" s="68" t="s">
        <v>32</v>
      </c>
      <c r="D26" s="69"/>
      <c r="E26" s="69"/>
      <c r="F26" s="69"/>
      <c r="G26" s="69"/>
      <c r="H26" s="69"/>
      <c r="I26" s="70"/>
      <c r="J26" s="23" t="s">
        <v>19</v>
      </c>
      <c r="K26" s="23">
        <v>137</v>
      </c>
      <c r="L26" s="24">
        <v>0</v>
      </c>
      <c r="M26" s="25">
        <v>0.18</v>
      </c>
      <c r="N26" s="26">
        <f t="shared" si="2"/>
        <v>0</v>
      </c>
      <c r="O26" s="27">
        <f t="shared" si="3"/>
        <v>0</v>
      </c>
    </row>
    <row r="27" spans="2:15" ht="15.75" x14ac:dyDescent="0.25">
      <c r="B27" s="29">
        <v>10</v>
      </c>
      <c r="C27" s="68" t="s">
        <v>33</v>
      </c>
      <c r="D27" s="69"/>
      <c r="E27" s="69"/>
      <c r="F27" s="69"/>
      <c r="G27" s="69"/>
      <c r="H27" s="69"/>
      <c r="I27" s="70"/>
      <c r="J27" s="23" t="s">
        <v>19</v>
      </c>
      <c r="K27" s="23">
        <v>202.36</v>
      </c>
      <c r="L27" s="24">
        <v>0</v>
      </c>
      <c r="M27" s="25">
        <v>0.18</v>
      </c>
      <c r="N27" s="26">
        <f t="shared" si="2"/>
        <v>0</v>
      </c>
      <c r="O27" s="27">
        <f t="shared" si="3"/>
        <v>0</v>
      </c>
    </row>
    <row r="28" spans="2:15" ht="15.75" x14ac:dyDescent="0.25">
      <c r="B28" s="29">
        <v>11</v>
      </c>
      <c r="C28" s="68" t="s">
        <v>34</v>
      </c>
      <c r="D28" s="69"/>
      <c r="E28" s="69"/>
      <c r="F28" s="69"/>
      <c r="G28" s="69"/>
      <c r="H28" s="69"/>
      <c r="I28" s="70"/>
      <c r="J28" s="23" t="s">
        <v>19</v>
      </c>
      <c r="K28" s="23">
        <v>129.05000000000001</v>
      </c>
      <c r="L28" s="24">
        <v>0</v>
      </c>
      <c r="M28" s="25">
        <v>0.18</v>
      </c>
      <c r="N28" s="26">
        <f t="shared" si="2"/>
        <v>0</v>
      </c>
      <c r="O28" s="27">
        <f t="shared" si="3"/>
        <v>0</v>
      </c>
    </row>
    <row r="29" spans="2:15" ht="15.75" x14ac:dyDescent="0.25">
      <c r="B29" s="29">
        <v>12</v>
      </c>
      <c r="C29" s="68" t="s">
        <v>35</v>
      </c>
      <c r="D29" s="69"/>
      <c r="E29" s="69"/>
      <c r="F29" s="69"/>
      <c r="G29" s="69"/>
      <c r="H29" s="69"/>
      <c r="I29" s="70"/>
      <c r="J29" s="23" t="s">
        <v>19</v>
      </c>
      <c r="K29" s="23">
        <v>160.41999999999999</v>
      </c>
      <c r="L29" s="24">
        <v>0</v>
      </c>
      <c r="M29" s="25">
        <v>0.18</v>
      </c>
      <c r="N29" s="26">
        <f t="shared" si="2"/>
        <v>0</v>
      </c>
      <c r="O29" s="27">
        <f t="shared" si="3"/>
        <v>0</v>
      </c>
    </row>
    <row r="30" spans="2:15" ht="15.75" x14ac:dyDescent="0.25">
      <c r="B30" s="29">
        <v>13</v>
      </c>
      <c r="C30" s="68" t="s">
        <v>36</v>
      </c>
      <c r="D30" s="69"/>
      <c r="E30" s="69"/>
      <c r="F30" s="69"/>
      <c r="G30" s="69"/>
      <c r="H30" s="69"/>
      <c r="I30" s="70"/>
      <c r="J30" s="23" t="s">
        <v>19</v>
      </c>
      <c r="K30" s="23">
        <v>87</v>
      </c>
      <c r="L30" s="24">
        <v>0</v>
      </c>
      <c r="M30" s="25">
        <v>0.18</v>
      </c>
      <c r="N30" s="26">
        <f t="shared" si="2"/>
        <v>0</v>
      </c>
      <c r="O30" s="27">
        <f t="shared" si="3"/>
        <v>0</v>
      </c>
    </row>
    <row r="31" spans="2:15" ht="15.75" customHeight="1" x14ac:dyDescent="0.25">
      <c r="B31" s="101" t="s">
        <v>38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6">
        <f>SUM(O21:O30)</f>
        <v>0</v>
      </c>
    </row>
    <row r="32" spans="2:15" ht="6" customHeight="1" x14ac:dyDescent="0.2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</row>
    <row r="33" spans="2:15" ht="17.25" customHeight="1" x14ac:dyDescent="0.25">
      <c r="B33" s="112" t="s">
        <v>39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/>
    </row>
    <row r="34" spans="2:15" ht="31.5" x14ac:dyDescent="0.25">
      <c r="B34" s="21" t="s">
        <v>6</v>
      </c>
      <c r="C34" s="83" t="s">
        <v>7</v>
      </c>
      <c r="D34" s="84"/>
      <c r="E34" s="84"/>
      <c r="F34" s="84"/>
      <c r="G34" s="84"/>
      <c r="H34" s="84"/>
      <c r="I34" s="85"/>
      <c r="J34" s="21" t="s">
        <v>8</v>
      </c>
      <c r="K34" s="21" t="s">
        <v>37</v>
      </c>
      <c r="L34" s="22" t="s">
        <v>9</v>
      </c>
      <c r="M34" s="22" t="s">
        <v>10</v>
      </c>
      <c r="N34" s="22" t="s">
        <v>11</v>
      </c>
      <c r="O34" s="22" t="s">
        <v>12</v>
      </c>
    </row>
    <row r="35" spans="2:15" ht="15.75" x14ac:dyDescent="0.25">
      <c r="B35" s="29">
        <v>14</v>
      </c>
      <c r="C35" s="98" t="s">
        <v>40</v>
      </c>
      <c r="D35" s="99"/>
      <c r="E35" s="99"/>
      <c r="F35" s="99"/>
      <c r="G35" s="99"/>
      <c r="H35" s="99"/>
      <c r="I35" s="100"/>
      <c r="J35" s="23" t="s">
        <v>19</v>
      </c>
      <c r="K35" s="23">
        <v>176.84</v>
      </c>
      <c r="L35" s="30">
        <v>0</v>
      </c>
      <c r="M35" s="25">
        <v>0.18</v>
      </c>
      <c r="N35" s="31">
        <f>M35*L35</f>
        <v>0</v>
      </c>
      <c r="O35" s="27">
        <f>(L35+N35)*K35</f>
        <v>0</v>
      </c>
    </row>
    <row r="36" spans="2:15" ht="15.75" x14ac:dyDescent="0.25">
      <c r="B36" s="29">
        <v>15</v>
      </c>
      <c r="C36" s="98" t="s">
        <v>41</v>
      </c>
      <c r="D36" s="99"/>
      <c r="E36" s="99"/>
      <c r="F36" s="99"/>
      <c r="G36" s="99"/>
      <c r="H36" s="99"/>
      <c r="I36" s="100"/>
      <c r="J36" s="23" t="s">
        <v>19</v>
      </c>
      <c r="K36" s="23">
        <v>173.93</v>
      </c>
      <c r="L36" s="30"/>
      <c r="M36" s="25">
        <v>0.18</v>
      </c>
      <c r="N36" s="31">
        <f t="shared" ref="N36:N59" si="4">M36*L36</f>
        <v>0</v>
      </c>
      <c r="O36" s="27">
        <f t="shared" ref="O36:O59" si="5">(L36+N36)*K36</f>
        <v>0</v>
      </c>
    </row>
    <row r="37" spans="2:15" ht="15.75" x14ac:dyDescent="0.25">
      <c r="B37" s="29">
        <v>16</v>
      </c>
      <c r="C37" s="98" t="s">
        <v>42</v>
      </c>
      <c r="D37" s="99"/>
      <c r="E37" s="99"/>
      <c r="F37" s="99"/>
      <c r="G37" s="99"/>
      <c r="H37" s="99"/>
      <c r="I37" s="100"/>
      <c r="J37" s="23" t="s">
        <v>19</v>
      </c>
      <c r="K37" s="23">
        <v>36</v>
      </c>
      <c r="L37" s="30"/>
      <c r="M37" s="25">
        <v>0.18</v>
      </c>
      <c r="N37" s="31">
        <f t="shared" si="4"/>
        <v>0</v>
      </c>
      <c r="O37" s="27">
        <f t="shared" si="5"/>
        <v>0</v>
      </c>
    </row>
    <row r="38" spans="2:15" ht="15.75" x14ac:dyDescent="0.25">
      <c r="B38" s="29">
        <v>17</v>
      </c>
      <c r="C38" s="98" t="s">
        <v>43</v>
      </c>
      <c r="D38" s="99"/>
      <c r="E38" s="99"/>
      <c r="F38" s="99"/>
      <c r="G38" s="99"/>
      <c r="H38" s="99"/>
      <c r="I38" s="100"/>
      <c r="J38" s="23" t="s">
        <v>19</v>
      </c>
      <c r="K38" s="23">
        <v>64.12</v>
      </c>
      <c r="L38" s="30"/>
      <c r="M38" s="25">
        <v>0.18</v>
      </c>
      <c r="N38" s="31">
        <f t="shared" si="4"/>
        <v>0</v>
      </c>
      <c r="O38" s="27">
        <f t="shared" si="5"/>
        <v>0</v>
      </c>
    </row>
    <row r="39" spans="2:15" ht="15.75" x14ac:dyDescent="0.25">
      <c r="B39" s="29">
        <v>18</v>
      </c>
      <c r="C39" s="98" t="s">
        <v>44</v>
      </c>
      <c r="D39" s="99"/>
      <c r="E39" s="99"/>
      <c r="F39" s="99"/>
      <c r="G39" s="99"/>
      <c r="H39" s="99"/>
      <c r="I39" s="100"/>
      <c r="J39" s="23" t="s">
        <v>19</v>
      </c>
      <c r="K39" s="23">
        <v>164.11</v>
      </c>
      <c r="L39" s="30"/>
      <c r="M39" s="25">
        <v>0.18</v>
      </c>
      <c r="N39" s="31">
        <f t="shared" si="4"/>
        <v>0</v>
      </c>
      <c r="O39" s="27">
        <f t="shared" si="5"/>
        <v>0</v>
      </c>
    </row>
    <row r="40" spans="2:15" ht="15.75" x14ac:dyDescent="0.25">
      <c r="B40" s="29">
        <v>19</v>
      </c>
      <c r="C40" s="98" t="s">
        <v>45</v>
      </c>
      <c r="D40" s="99"/>
      <c r="E40" s="99"/>
      <c r="F40" s="99"/>
      <c r="G40" s="99"/>
      <c r="H40" s="99"/>
      <c r="I40" s="100"/>
      <c r="J40" s="23" t="s">
        <v>19</v>
      </c>
      <c r="K40" s="23">
        <v>921.66</v>
      </c>
      <c r="L40" s="30"/>
      <c r="M40" s="25">
        <v>0.18</v>
      </c>
      <c r="N40" s="31">
        <f t="shared" si="4"/>
        <v>0</v>
      </c>
      <c r="O40" s="27">
        <f t="shared" si="5"/>
        <v>0</v>
      </c>
    </row>
    <row r="41" spans="2:15" ht="15.75" x14ac:dyDescent="0.25">
      <c r="B41" s="29">
        <v>20</v>
      </c>
      <c r="C41" s="98" t="s">
        <v>46</v>
      </c>
      <c r="D41" s="99"/>
      <c r="E41" s="99"/>
      <c r="F41" s="99"/>
      <c r="G41" s="99"/>
      <c r="H41" s="99"/>
      <c r="I41" s="100"/>
      <c r="J41" s="23" t="s">
        <v>19</v>
      </c>
      <c r="K41" s="94">
        <v>2538.87</v>
      </c>
      <c r="L41" s="30"/>
      <c r="M41" s="25">
        <v>0.18</v>
      </c>
      <c r="N41" s="31">
        <f t="shared" si="4"/>
        <v>0</v>
      </c>
      <c r="O41" s="27">
        <f t="shared" si="5"/>
        <v>0</v>
      </c>
    </row>
    <row r="42" spans="2:15" ht="15.75" x14ac:dyDescent="0.25">
      <c r="B42" s="29">
        <v>21</v>
      </c>
      <c r="C42" s="98" t="s">
        <v>47</v>
      </c>
      <c r="D42" s="99"/>
      <c r="E42" s="99"/>
      <c r="F42" s="99"/>
      <c r="G42" s="99"/>
      <c r="H42" s="99"/>
      <c r="I42" s="100"/>
      <c r="J42" s="23" t="s">
        <v>19</v>
      </c>
      <c r="K42" s="23">
        <v>161.30000000000001</v>
      </c>
      <c r="L42" s="30"/>
      <c r="M42" s="25">
        <v>0.18</v>
      </c>
      <c r="N42" s="31">
        <f t="shared" si="4"/>
        <v>0</v>
      </c>
      <c r="O42" s="27">
        <f t="shared" si="5"/>
        <v>0</v>
      </c>
    </row>
    <row r="43" spans="2:15" ht="15.75" x14ac:dyDescent="0.25">
      <c r="B43" s="29">
        <v>22</v>
      </c>
      <c r="C43" s="98" t="s">
        <v>48</v>
      </c>
      <c r="D43" s="99"/>
      <c r="E43" s="99"/>
      <c r="F43" s="99"/>
      <c r="G43" s="99"/>
      <c r="H43" s="99"/>
      <c r="I43" s="100"/>
      <c r="J43" s="23" t="s">
        <v>19</v>
      </c>
      <c r="K43" s="23">
        <v>233.14</v>
      </c>
      <c r="L43" s="30"/>
      <c r="M43" s="25">
        <v>0.18</v>
      </c>
      <c r="N43" s="31">
        <f t="shared" si="4"/>
        <v>0</v>
      </c>
      <c r="O43" s="27">
        <f t="shared" si="5"/>
        <v>0</v>
      </c>
    </row>
    <row r="44" spans="2:15" ht="15.75" x14ac:dyDescent="0.25">
      <c r="B44" s="29">
        <v>23</v>
      </c>
      <c r="C44" s="98" t="s">
        <v>49</v>
      </c>
      <c r="D44" s="99"/>
      <c r="E44" s="99"/>
      <c r="F44" s="99"/>
      <c r="G44" s="99"/>
      <c r="H44" s="99"/>
      <c r="I44" s="100"/>
      <c r="J44" s="23" t="s">
        <v>19</v>
      </c>
      <c r="K44" s="23">
        <v>380.41</v>
      </c>
      <c r="L44" s="30"/>
      <c r="M44" s="25">
        <v>0.18</v>
      </c>
      <c r="N44" s="31">
        <f t="shared" si="4"/>
        <v>0</v>
      </c>
      <c r="O44" s="27">
        <f t="shared" si="5"/>
        <v>0</v>
      </c>
    </row>
    <row r="45" spans="2:15" ht="15.75" x14ac:dyDescent="0.25">
      <c r="B45" s="29">
        <v>24</v>
      </c>
      <c r="C45" s="98" t="s">
        <v>50</v>
      </c>
      <c r="D45" s="99"/>
      <c r="E45" s="99"/>
      <c r="F45" s="99"/>
      <c r="G45" s="99"/>
      <c r="H45" s="99"/>
      <c r="I45" s="100"/>
      <c r="J45" s="23" t="s">
        <v>19</v>
      </c>
      <c r="K45" s="23">
        <v>407.72</v>
      </c>
      <c r="L45" s="30"/>
      <c r="M45" s="25">
        <v>0.18</v>
      </c>
      <c r="N45" s="31">
        <f t="shared" si="4"/>
        <v>0</v>
      </c>
      <c r="O45" s="27">
        <f t="shared" si="5"/>
        <v>0</v>
      </c>
    </row>
    <row r="46" spans="2:15" ht="15.75" x14ac:dyDescent="0.25">
      <c r="B46" s="29">
        <v>25</v>
      </c>
      <c r="C46" s="98" t="s">
        <v>51</v>
      </c>
      <c r="D46" s="99"/>
      <c r="E46" s="99"/>
      <c r="F46" s="99"/>
      <c r="G46" s="99"/>
      <c r="H46" s="99"/>
      <c r="I46" s="100"/>
      <c r="J46" s="23" t="s">
        <v>19</v>
      </c>
      <c r="K46" s="23">
        <v>599.92999999999995</v>
      </c>
      <c r="L46" s="30"/>
      <c r="M46" s="25">
        <v>0.18</v>
      </c>
      <c r="N46" s="31">
        <f t="shared" si="4"/>
        <v>0</v>
      </c>
      <c r="O46" s="27">
        <f t="shared" si="5"/>
        <v>0</v>
      </c>
    </row>
    <row r="47" spans="2:15" ht="15.75" x14ac:dyDescent="0.25">
      <c r="B47" s="29">
        <v>26</v>
      </c>
      <c r="C47" s="98" t="s">
        <v>52</v>
      </c>
      <c r="D47" s="99"/>
      <c r="E47" s="99"/>
      <c r="F47" s="99"/>
      <c r="G47" s="99"/>
      <c r="H47" s="99"/>
      <c r="I47" s="100"/>
      <c r="J47" s="23" t="s">
        <v>19</v>
      </c>
      <c r="K47" s="23">
        <v>163.98</v>
      </c>
      <c r="L47" s="30"/>
      <c r="M47" s="25">
        <v>0.18</v>
      </c>
      <c r="N47" s="31">
        <f t="shared" si="4"/>
        <v>0</v>
      </c>
      <c r="O47" s="27">
        <f t="shared" si="5"/>
        <v>0</v>
      </c>
    </row>
    <row r="48" spans="2:15" ht="15.75" x14ac:dyDescent="0.25">
      <c r="B48" s="29">
        <v>27</v>
      </c>
      <c r="C48" s="98" t="s">
        <v>53</v>
      </c>
      <c r="D48" s="99"/>
      <c r="E48" s="99"/>
      <c r="F48" s="99"/>
      <c r="G48" s="99"/>
      <c r="H48" s="99"/>
      <c r="I48" s="100"/>
      <c r="J48" s="23" t="s">
        <v>19</v>
      </c>
      <c r="K48" s="23">
        <v>188.64</v>
      </c>
      <c r="L48" s="30"/>
      <c r="M48" s="25">
        <v>0.18</v>
      </c>
      <c r="N48" s="31">
        <f t="shared" si="4"/>
        <v>0</v>
      </c>
      <c r="O48" s="27">
        <f t="shared" si="5"/>
        <v>0</v>
      </c>
    </row>
    <row r="49" spans="2:15" ht="15.75" x14ac:dyDescent="0.25">
      <c r="B49" s="29">
        <v>28</v>
      </c>
      <c r="C49" s="98" t="s">
        <v>54</v>
      </c>
      <c r="D49" s="99"/>
      <c r="E49" s="99"/>
      <c r="F49" s="99"/>
      <c r="G49" s="99"/>
      <c r="H49" s="99"/>
      <c r="I49" s="100"/>
      <c r="J49" s="23" t="s">
        <v>19</v>
      </c>
      <c r="K49" s="23">
        <v>222.74</v>
      </c>
      <c r="L49" s="30"/>
      <c r="M49" s="25">
        <v>0.18</v>
      </c>
      <c r="N49" s="31">
        <f t="shared" si="4"/>
        <v>0</v>
      </c>
      <c r="O49" s="27">
        <f t="shared" si="5"/>
        <v>0</v>
      </c>
    </row>
    <row r="50" spans="2:15" ht="15.75" x14ac:dyDescent="0.25">
      <c r="B50" s="29">
        <v>29</v>
      </c>
      <c r="C50" s="98" t="s">
        <v>55</v>
      </c>
      <c r="D50" s="99"/>
      <c r="E50" s="99"/>
      <c r="F50" s="99"/>
      <c r="G50" s="99"/>
      <c r="H50" s="99"/>
      <c r="I50" s="100"/>
      <c r="J50" s="23" t="s">
        <v>19</v>
      </c>
      <c r="K50" s="23">
        <v>371.78</v>
      </c>
      <c r="L50" s="30"/>
      <c r="M50" s="25">
        <v>0.18</v>
      </c>
      <c r="N50" s="31">
        <f t="shared" si="4"/>
        <v>0</v>
      </c>
      <c r="O50" s="27">
        <f t="shared" si="5"/>
        <v>0</v>
      </c>
    </row>
    <row r="51" spans="2:15" ht="15.75" x14ac:dyDescent="0.25">
      <c r="B51" s="29">
        <v>30</v>
      </c>
      <c r="C51" s="98" t="s">
        <v>56</v>
      </c>
      <c r="D51" s="99"/>
      <c r="E51" s="99"/>
      <c r="F51" s="99"/>
      <c r="G51" s="99"/>
      <c r="H51" s="99"/>
      <c r="I51" s="100"/>
      <c r="J51" s="23" t="s">
        <v>19</v>
      </c>
      <c r="K51" s="23">
        <v>345.93</v>
      </c>
      <c r="L51" s="30"/>
      <c r="M51" s="25">
        <v>0.18</v>
      </c>
      <c r="N51" s="31">
        <f t="shared" si="4"/>
        <v>0</v>
      </c>
      <c r="O51" s="27">
        <f t="shared" si="5"/>
        <v>0</v>
      </c>
    </row>
    <row r="52" spans="2:15" ht="15.75" x14ac:dyDescent="0.25">
      <c r="B52" s="29">
        <v>31</v>
      </c>
      <c r="C52" s="98" t="s">
        <v>57</v>
      </c>
      <c r="D52" s="99"/>
      <c r="E52" s="99"/>
      <c r="F52" s="99"/>
      <c r="G52" s="99"/>
      <c r="H52" s="99"/>
      <c r="I52" s="100"/>
      <c r="J52" s="23" t="s">
        <v>19</v>
      </c>
      <c r="K52" s="23">
        <v>168</v>
      </c>
      <c r="L52" s="30"/>
      <c r="M52" s="25">
        <v>0.18</v>
      </c>
      <c r="N52" s="31">
        <f t="shared" si="4"/>
        <v>0</v>
      </c>
      <c r="O52" s="27">
        <f t="shared" si="5"/>
        <v>0</v>
      </c>
    </row>
    <row r="53" spans="2:15" ht="15.75" x14ac:dyDescent="0.25">
      <c r="B53" s="29">
        <v>32</v>
      </c>
      <c r="C53" s="98" t="s">
        <v>58</v>
      </c>
      <c r="D53" s="99"/>
      <c r="E53" s="99"/>
      <c r="F53" s="99"/>
      <c r="G53" s="99"/>
      <c r="H53" s="99"/>
      <c r="I53" s="100"/>
      <c r="J53" s="23" t="s">
        <v>19</v>
      </c>
      <c r="K53" s="23">
        <v>101</v>
      </c>
      <c r="L53" s="30"/>
      <c r="M53" s="25">
        <v>0.18</v>
      </c>
      <c r="N53" s="31">
        <f t="shared" si="4"/>
        <v>0</v>
      </c>
      <c r="O53" s="27">
        <f t="shared" si="5"/>
        <v>0</v>
      </c>
    </row>
    <row r="54" spans="2:15" ht="15.75" x14ac:dyDescent="0.25">
      <c r="B54" s="29">
        <v>33</v>
      </c>
      <c r="C54" s="98" t="s">
        <v>59</v>
      </c>
      <c r="D54" s="99"/>
      <c r="E54" s="99"/>
      <c r="F54" s="99"/>
      <c r="G54" s="99"/>
      <c r="H54" s="99"/>
      <c r="I54" s="100"/>
      <c r="J54" s="23" t="s">
        <v>19</v>
      </c>
      <c r="K54" s="23">
        <v>222.42</v>
      </c>
      <c r="L54" s="30"/>
      <c r="M54" s="25">
        <v>0.18</v>
      </c>
      <c r="N54" s="31">
        <f t="shared" si="4"/>
        <v>0</v>
      </c>
      <c r="O54" s="27">
        <f t="shared" si="5"/>
        <v>0</v>
      </c>
    </row>
    <row r="55" spans="2:15" ht="15.75" x14ac:dyDescent="0.25">
      <c r="B55" s="29">
        <v>34</v>
      </c>
      <c r="C55" s="98" t="s">
        <v>60</v>
      </c>
      <c r="D55" s="99"/>
      <c r="E55" s="99"/>
      <c r="F55" s="99"/>
      <c r="G55" s="99"/>
      <c r="H55" s="99"/>
      <c r="I55" s="100"/>
      <c r="J55" s="23" t="s">
        <v>19</v>
      </c>
      <c r="K55" s="23">
        <v>299.17</v>
      </c>
      <c r="L55" s="30"/>
      <c r="M55" s="25">
        <v>0.18</v>
      </c>
      <c r="N55" s="31">
        <f t="shared" si="4"/>
        <v>0</v>
      </c>
      <c r="O55" s="27">
        <f t="shared" si="5"/>
        <v>0</v>
      </c>
    </row>
    <row r="56" spans="2:15" ht="15.75" x14ac:dyDescent="0.25">
      <c r="B56" s="29">
        <v>35</v>
      </c>
      <c r="C56" s="98" t="s">
        <v>61</v>
      </c>
      <c r="D56" s="99"/>
      <c r="E56" s="99"/>
      <c r="F56" s="99"/>
      <c r="G56" s="99"/>
      <c r="H56" s="99"/>
      <c r="I56" s="100"/>
      <c r="J56" s="23" t="s">
        <v>19</v>
      </c>
      <c r="K56" s="23">
        <v>149.13</v>
      </c>
      <c r="L56" s="30"/>
      <c r="M56" s="25">
        <v>0.18</v>
      </c>
      <c r="N56" s="31">
        <f t="shared" si="4"/>
        <v>0</v>
      </c>
      <c r="O56" s="27">
        <f t="shared" si="5"/>
        <v>0</v>
      </c>
    </row>
    <row r="57" spans="2:15" ht="15.75" x14ac:dyDescent="0.25">
      <c r="B57" s="29">
        <v>36</v>
      </c>
      <c r="C57" s="98" t="s">
        <v>62</v>
      </c>
      <c r="D57" s="99"/>
      <c r="E57" s="99"/>
      <c r="F57" s="99"/>
      <c r="G57" s="99"/>
      <c r="H57" s="99"/>
      <c r="I57" s="100"/>
      <c r="J57" s="23" t="s">
        <v>19</v>
      </c>
      <c r="K57" s="23">
        <v>151</v>
      </c>
      <c r="L57" s="30"/>
      <c r="M57" s="25">
        <v>0.18</v>
      </c>
      <c r="N57" s="31">
        <f t="shared" si="4"/>
        <v>0</v>
      </c>
      <c r="O57" s="27">
        <f t="shared" si="5"/>
        <v>0</v>
      </c>
    </row>
    <row r="58" spans="2:15" ht="15.75" x14ac:dyDescent="0.25">
      <c r="B58" s="29">
        <v>37</v>
      </c>
      <c r="C58" s="98" t="s">
        <v>63</v>
      </c>
      <c r="D58" s="99"/>
      <c r="E58" s="99"/>
      <c r="F58" s="99"/>
      <c r="G58" s="99"/>
      <c r="H58" s="99"/>
      <c r="I58" s="100"/>
      <c r="J58" s="23" t="s">
        <v>19</v>
      </c>
      <c r="K58" s="23">
        <v>102.92</v>
      </c>
      <c r="L58" s="30"/>
      <c r="M58" s="25">
        <v>0.18</v>
      </c>
      <c r="N58" s="31">
        <f t="shared" si="4"/>
        <v>0</v>
      </c>
      <c r="O58" s="27">
        <f t="shared" si="5"/>
        <v>0</v>
      </c>
    </row>
    <row r="59" spans="2:15" ht="15.75" x14ac:dyDescent="0.25">
      <c r="B59" s="29">
        <v>38</v>
      </c>
      <c r="C59" s="98" t="s">
        <v>64</v>
      </c>
      <c r="D59" s="99"/>
      <c r="E59" s="99"/>
      <c r="F59" s="99"/>
      <c r="G59" s="99"/>
      <c r="H59" s="99"/>
      <c r="I59" s="100"/>
      <c r="J59" s="23" t="s">
        <v>19</v>
      </c>
      <c r="K59" s="23">
        <v>98</v>
      </c>
      <c r="L59" s="30"/>
      <c r="M59" s="25">
        <v>0.18</v>
      </c>
      <c r="N59" s="31">
        <f t="shared" si="4"/>
        <v>0</v>
      </c>
      <c r="O59" s="27">
        <f t="shared" si="5"/>
        <v>0</v>
      </c>
    </row>
    <row r="60" spans="2:15" ht="15.75" x14ac:dyDescent="0.25">
      <c r="B60" s="115" t="s">
        <v>65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9">
        <f>SUM(O35:O59)</f>
        <v>0</v>
      </c>
    </row>
    <row r="61" spans="2:15" ht="6.75" customHeight="1" x14ac:dyDescent="0.25">
      <c r="B61" s="9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07"/>
    </row>
    <row r="62" spans="2:15" ht="17.25" customHeight="1" x14ac:dyDescent="0.25">
      <c r="B62" s="108" t="s">
        <v>66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10"/>
    </row>
    <row r="63" spans="2:15" ht="31.5" x14ac:dyDescent="0.25">
      <c r="B63" s="21" t="s">
        <v>6</v>
      </c>
      <c r="C63" s="83" t="s">
        <v>7</v>
      </c>
      <c r="D63" s="84"/>
      <c r="E63" s="84"/>
      <c r="F63" s="84"/>
      <c r="G63" s="84"/>
      <c r="H63" s="84"/>
      <c r="I63" s="85"/>
      <c r="J63" s="21" t="s">
        <v>8</v>
      </c>
      <c r="K63" s="21" t="s">
        <v>37</v>
      </c>
      <c r="L63" s="22" t="s">
        <v>9</v>
      </c>
      <c r="M63" s="22" t="s">
        <v>10</v>
      </c>
      <c r="N63" s="22" t="s">
        <v>11</v>
      </c>
      <c r="O63" s="22" t="s">
        <v>12</v>
      </c>
    </row>
    <row r="64" spans="2:15" ht="15.75" x14ac:dyDescent="0.25">
      <c r="B64" s="29">
        <v>39</v>
      </c>
      <c r="C64" s="98" t="s">
        <v>67</v>
      </c>
      <c r="D64" s="99"/>
      <c r="E64" s="99"/>
      <c r="F64" s="99"/>
      <c r="G64" s="99"/>
      <c r="H64" s="99"/>
      <c r="I64" s="100"/>
      <c r="J64" s="23" t="s">
        <v>19</v>
      </c>
      <c r="K64" s="23">
        <v>255.24</v>
      </c>
      <c r="L64" s="30"/>
      <c r="M64" s="25">
        <v>0.18</v>
      </c>
      <c r="N64" s="31">
        <f>L64*M64</f>
        <v>0</v>
      </c>
      <c r="O64" s="27">
        <f>(L64+N64)*K64</f>
        <v>0</v>
      </c>
    </row>
    <row r="65" spans="2:15" ht="15.75" x14ac:dyDescent="0.25">
      <c r="B65" s="29">
        <v>40</v>
      </c>
      <c r="C65" s="98" t="s">
        <v>68</v>
      </c>
      <c r="D65" s="99"/>
      <c r="E65" s="99"/>
      <c r="F65" s="99"/>
      <c r="G65" s="99"/>
      <c r="H65" s="99"/>
      <c r="I65" s="100"/>
      <c r="J65" s="23" t="s">
        <v>19</v>
      </c>
      <c r="K65" s="23">
        <v>196.74</v>
      </c>
      <c r="L65" s="30"/>
      <c r="M65" s="25">
        <v>0.18</v>
      </c>
      <c r="N65" s="31">
        <f t="shared" ref="N65:N72" si="6">L65*M65</f>
        <v>0</v>
      </c>
      <c r="O65" s="27">
        <f t="shared" ref="O65:O73" si="7">(L65+N65)*K65</f>
        <v>0</v>
      </c>
    </row>
    <row r="66" spans="2:15" ht="15.75" x14ac:dyDescent="0.25">
      <c r="B66" s="29">
        <v>41</v>
      </c>
      <c r="C66" s="98" t="s">
        <v>69</v>
      </c>
      <c r="D66" s="99"/>
      <c r="E66" s="99"/>
      <c r="F66" s="99"/>
      <c r="G66" s="99"/>
      <c r="H66" s="99"/>
      <c r="I66" s="100"/>
      <c r="J66" s="23" t="s">
        <v>19</v>
      </c>
      <c r="K66" s="23">
        <v>352.99</v>
      </c>
      <c r="L66" s="30"/>
      <c r="M66" s="25">
        <v>0.18</v>
      </c>
      <c r="N66" s="31">
        <f t="shared" si="6"/>
        <v>0</v>
      </c>
      <c r="O66" s="27">
        <f t="shared" si="7"/>
        <v>0</v>
      </c>
    </row>
    <row r="67" spans="2:15" ht="15.75" x14ac:dyDescent="0.25">
      <c r="B67" s="29">
        <v>42</v>
      </c>
      <c r="C67" s="98" t="s">
        <v>70</v>
      </c>
      <c r="D67" s="99"/>
      <c r="E67" s="99"/>
      <c r="F67" s="99"/>
      <c r="G67" s="99"/>
      <c r="H67" s="99"/>
      <c r="I67" s="100"/>
      <c r="J67" s="23" t="s">
        <v>19</v>
      </c>
      <c r="K67" s="23">
        <v>344.91</v>
      </c>
      <c r="L67" s="30"/>
      <c r="M67" s="25">
        <v>0.18</v>
      </c>
      <c r="N67" s="31">
        <f t="shared" si="6"/>
        <v>0</v>
      </c>
      <c r="O67" s="27">
        <f t="shared" si="7"/>
        <v>0</v>
      </c>
    </row>
    <row r="68" spans="2:15" ht="15.75" x14ac:dyDescent="0.25">
      <c r="B68" s="29">
        <v>43</v>
      </c>
      <c r="C68" s="98" t="s">
        <v>71</v>
      </c>
      <c r="D68" s="99"/>
      <c r="E68" s="99"/>
      <c r="F68" s="99"/>
      <c r="G68" s="99"/>
      <c r="H68" s="99"/>
      <c r="I68" s="100"/>
      <c r="J68" s="23" t="s">
        <v>19</v>
      </c>
      <c r="K68" s="23">
        <v>99.97</v>
      </c>
      <c r="L68" s="30"/>
      <c r="M68" s="25">
        <v>0.18</v>
      </c>
      <c r="N68" s="31">
        <f t="shared" si="6"/>
        <v>0</v>
      </c>
      <c r="O68" s="27">
        <f t="shared" si="7"/>
        <v>0</v>
      </c>
    </row>
    <row r="69" spans="2:15" ht="15.75" x14ac:dyDescent="0.25">
      <c r="B69" s="29">
        <v>44</v>
      </c>
      <c r="C69" s="98" t="s">
        <v>72</v>
      </c>
      <c r="D69" s="99"/>
      <c r="E69" s="99"/>
      <c r="F69" s="99"/>
      <c r="G69" s="99"/>
      <c r="H69" s="99"/>
      <c r="I69" s="100"/>
      <c r="J69" s="23" t="s">
        <v>19</v>
      </c>
      <c r="K69" s="23">
        <v>201.55</v>
      </c>
      <c r="L69" s="30"/>
      <c r="M69" s="25">
        <v>0.18</v>
      </c>
      <c r="N69" s="31">
        <f t="shared" si="6"/>
        <v>0</v>
      </c>
      <c r="O69" s="27">
        <f t="shared" si="7"/>
        <v>0</v>
      </c>
    </row>
    <row r="70" spans="2:15" ht="15.75" x14ac:dyDescent="0.25">
      <c r="B70" s="29">
        <v>45</v>
      </c>
      <c r="C70" s="98" t="s">
        <v>73</v>
      </c>
      <c r="D70" s="99"/>
      <c r="E70" s="99"/>
      <c r="F70" s="99"/>
      <c r="G70" s="99"/>
      <c r="H70" s="99"/>
      <c r="I70" s="100"/>
      <c r="J70" s="23" t="s">
        <v>19</v>
      </c>
      <c r="K70" s="23">
        <v>113.7</v>
      </c>
      <c r="L70" s="30"/>
      <c r="M70" s="25">
        <v>0.18</v>
      </c>
      <c r="N70" s="31">
        <f t="shared" si="6"/>
        <v>0</v>
      </c>
      <c r="O70" s="27">
        <f t="shared" si="7"/>
        <v>0</v>
      </c>
    </row>
    <row r="71" spans="2:15" ht="15.75" x14ac:dyDescent="0.25">
      <c r="B71" s="29">
        <v>46</v>
      </c>
      <c r="C71" s="98" t="s">
        <v>74</v>
      </c>
      <c r="D71" s="99"/>
      <c r="E71" s="99"/>
      <c r="F71" s="99"/>
      <c r="G71" s="99"/>
      <c r="H71" s="99"/>
      <c r="I71" s="100"/>
      <c r="J71" s="23" t="s">
        <v>19</v>
      </c>
      <c r="K71" s="23">
        <v>365</v>
      </c>
      <c r="L71" s="30"/>
      <c r="M71" s="25">
        <v>0.18</v>
      </c>
      <c r="N71" s="31">
        <f t="shared" si="6"/>
        <v>0</v>
      </c>
      <c r="O71" s="27">
        <f t="shared" si="7"/>
        <v>0</v>
      </c>
    </row>
    <row r="72" spans="2:15" ht="15.75" x14ac:dyDescent="0.25">
      <c r="B72" s="29">
        <v>47</v>
      </c>
      <c r="C72" s="98" t="s">
        <v>75</v>
      </c>
      <c r="D72" s="99"/>
      <c r="E72" s="99"/>
      <c r="F72" s="99"/>
      <c r="G72" s="99"/>
      <c r="H72" s="99"/>
      <c r="I72" s="100"/>
      <c r="J72" s="23" t="s">
        <v>19</v>
      </c>
      <c r="K72" s="23">
        <v>250</v>
      </c>
      <c r="L72" s="30"/>
      <c r="M72" s="25">
        <v>0.18</v>
      </c>
      <c r="N72" s="31">
        <f t="shared" si="6"/>
        <v>0</v>
      </c>
      <c r="O72" s="27">
        <f t="shared" si="7"/>
        <v>0</v>
      </c>
    </row>
    <row r="73" spans="2:15" ht="15.75" x14ac:dyDescent="0.25">
      <c r="B73" s="29"/>
      <c r="C73" s="71"/>
      <c r="D73" s="72"/>
      <c r="E73" s="72"/>
      <c r="F73" s="72"/>
      <c r="G73" s="72"/>
      <c r="H73" s="72"/>
      <c r="I73" s="73"/>
      <c r="J73" s="23"/>
      <c r="K73" s="23"/>
      <c r="L73" s="30"/>
      <c r="M73" s="25"/>
      <c r="N73" s="31">
        <f>+L73*M73</f>
        <v>0</v>
      </c>
      <c r="O73" s="27">
        <f t="shared" si="7"/>
        <v>0</v>
      </c>
    </row>
    <row r="74" spans="2:15" ht="15.75" x14ac:dyDescent="0.25">
      <c r="B74" s="92" t="s">
        <v>76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28">
        <f>SUM(O64:O73)</f>
        <v>0</v>
      </c>
    </row>
    <row r="75" spans="2:15" ht="27.75" customHeight="1" x14ac:dyDescent="0.25">
      <c r="B75" s="118" t="s">
        <v>77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28">
        <f>O17+O31+O60+O74</f>
        <v>0</v>
      </c>
    </row>
    <row r="76" spans="2:15" s="50" customFormat="1" ht="16.5" thickBot="1" x14ac:dyDescent="0.3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2:15" ht="16.5" thickBot="1" x14ac:dyDescent="0.3">
      <c r="B77" s="55" t="s">
        <v>13</v>
      </c>
      <c r="C77" s="55"/>
      <c r="D77" s="55"/>
      <c r="E77" s="56"/>
      <c r="F77" s="57">
        <f>O75</f>
        <v>0</v>
      </c>
      <c r="G77" s="58"/>
      <c r="H77" s="58"/>
      <c r="I77" s="59"/>
      <c r="J77" s="32"/>
      <c r="K77" s="18"/>
      <c r="L77" s="18"/>
      <c r="M77" s="18"/>
      <c r="N77" s="20"/>
      <c r="O77" s="18"/>
    </row>
    <row r="78" spans="2:15" ht="15.75" x14ac:dyDescent="0.25">
      <c r="B78" s="55" t="s">
        <v>14</v>
      </c>
      <c r="C78" s="55"/>
      <c r="D78" s="55"/>
      <c r="E78" s="56"/>
      <c r="F78" s="60"/>
      <c r="G78" s="61"/>
      <c r="H78" s="61"/>
      <c r="I78" s="61"/>
      <c r="J78" s="61"/>
      <c r="K78" s="61"/>
      <c r="L78" s="61"/>
      <c r="M78" s="61"/>
      <c r="N78" s="61"/>
      <c r="O78" s="62"/>
    </row>
    <row r="79" spans="2:15" ht="16.5" thickBot="1" x14ac:dyDescent="0.3">
      <c r="B79" s="33"/>
      <c r="C79" s="45"/>
      <c r="D79" s="45"/>
      <c r="E79" s="46"/>
      <c r="F79" s="63"/>
      <c r="G79" s="64"/>
      <c r="H79" s="64"/>
      <c r="I79" s="64"/>
      <c r="J79" s="64"/>
      <c r="K79" s="64"/>
      <c r="L79" s="64"/>
      <c r="M79" s="64"/>
      <c r="N79" s="64"/>
      <c r="O79" s="65"/>
    </row>
    <row r="80" spans="2:15" ht="31.5" x14ac:dyDescent="0.25">
      <c r="B80" s="34" t="s">
        <v>15</v>
      </c>
      <c r="C80" s="66"/>
      <c r="D80" s="66"/>
      <c r="E80" s="66"/>
      <c r="F80" s="66"/>
      <c r="G80" s="47" t="s">
        <v>16</v>
      </c>
      <c r="H80" s="34"/>
      <c r="I80" s="67"/>
      <c r="J80" s="67"/>
      <c r="K80" s="67"/>
      <c r="L80" s="67"/>
      <c r="M80" s="67"/>
      <c r="N80" s="67"/>
      <c r="O80" s="67"/>
    </row>
    <row r="81" spans="2:15" ht="15.75" x14ac:dyDescent="0.25">
      <c r="B81" s="34" t="s">
        <v>17</v>
      </c>
      <c r="C81" s="47"/>
      <c r="D81" s="47"/>
      <c r="E81" s="47"/>
      <c r="F81" s="47"/>
      <c r="G81" s="47"/>
      <c r="H81" s="18"/>
      <c r="I81" s="35"/>
      <c r="J81" s="53"/>
      <c r="K81" s="53"/>
      <c r="L81" s="53"/>
      <c r="M81" s="53"/>
      <c r="N81" s="53"/>
      <c r="O81" s="53"/>
    </row>
    <row r="82" spans="2:15" ht="15.75" x14ac:dyDescent="0.25">
      <c r="B82" s="18"/>
      <c r="C82" s="20"/>
      <c r="D82" s="20"/>
      <c r="E82" s="20"/>
      <c r="F82" s="20"/>
      <c r="G82" s="20"/>
      <c r="H82" s="18"/>
      <c r="I82" s="18"/>
      <c r="J82" s="18"/>
      <c r="K82" s="18"/>
      <c r="L82" s="18"/>
      <c r="M82" s="18"/>
      <c r="N82" s="20"/>
      <c r="O82" s="18"/>
    </row>
    <row r="83" spans="2:15" ht="15.75" x14ac:dyDescent="0.25">
      <c r="C83" s="48"/>
      <c r="D83" s="49"/>
      <c r="E83" s="49"/>
      <c r="F83" s="49"/>
      <c r="G83" s="49"/>
      <c r="H83" s="36"/>
      <c r="I83" s="37"/>
      <c r="J83" s="37"/>
      <c r="K83" s="37"/>
      <c r="L83" s="37"/>
      <c r="M83" s="37"/>
      <c r="N83" s="37"/>
      <c r="O83" s="37"/>
    </row>
    <row r="84" spans="2:15" ht="15.75" x14ac:dyDescent="0.25">
      <c r="B84" s="54" t="s">
        <v>18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</row>
  </sheetData>
  <mergeCells count="80">
    <mergeCell ref="B74:N74"/>
    <mergeCell ref="C20:I20"/>
    <mergeCell ref="C13:I13"/>
    <mergeCell ref="C34:I34"/>
    <mergeCell ref="C63:I63"/>
    <mergeCell ref="B31:N31"/>
    <mergeCell ref="B60:N60"/>
    <mergeCell ref="B33:O33"/>
    <mergeCell ref="C64:I64"/>
    <mergeCell ref="B62:O62"/>
    <mergeCell ref="C71:I71"/>
    <mergeCell ref="C72:I72"/>
    <mergeCell ref="C56:I56"/>
    <mergeCell ref="C57:I57"/>
    <mergeCell ref="C58:I58"/>
    <mergeCell ref="C59:I59"/>
    <mergeCell ref="C65:I65"/>
    <mergeCell ref="C66:I66"/>
    <mergeCell ref="C67:I67"/>
    <mergeCell ref="C68:I68"/>
    <mergeCell ref="C69:I69"/>
    <mergeCell ref="C70:I70"/>
    <mergeCell ref="C53:I53"/>
    <mergeCell ref="C36:I36"/>
    <mergeCell ref="C37:I37"/>
    <mergeCell ref="C38:I38"/>
    <mergeCell ref="C39:I39"/>
    <mergeCell ref="C40:I40"/>
    <mergeCell ref="C41:I41"/>
    <mergeCell ref="C42:I42"/>
    <mergeCell ref="C48:I48"/>
    <mergeCell ref="C49:I49"/>
    <mergeCell ref="C50:I50"/>
    <mergeCell ref="C51:I51"/>
    <mergeCell ref="C52:I52"/>
    <mergeCell ref="C22:I22"/>
    <mergeCell ref="C23:I23"/>
    <mergeCell ref="C27:I27"/>
    <mergeCell ref="C28:I28"/>
    <mergeCell ref="C29:I29"/>
    <mergeCell ref="N3:O3"/>
    <mergeCell ref="N4:O4"/>
    <mergeCell ref="B5:O5"/>
    <mergeCell ref="B7:D7"/>
    <mergeCell ref="E7:O7"/>
    <mergeCell ref="B12:O12"/>
    <mergeCell ref="C14:I14"/>
    <mergeCell ref="C24:I24"/>
    <mergeCell ref="C25:I25"/>
    <mergeCell ref="B9:D9"/>
    <mergeCell ref="E9:G9"/>
    <mergeCell ref="N9:O9"/>
    <mergeCell ref="B11:O11"/>
    <mergeCell ref="C15:I15"/>
    <mergeCell ref="C16:I16"/>
    <mergeCell ref="B17:N17"/>
    <mergeCell ref="B19:O19"/>
    <mergeCell ref="C21:I21"/>
    <mergeCell ref="C26:I26"/>
    <mergeCell ref="C30:I30"/>
    <mergeCell ref="B75:N75"/>
    <mergeCell ref="C73:I73"/>
    <mergeCell ref="C55:I55"/>
    <mergeCell ref="B32:O32"/>
    <mergeCell ref="C54:I54"/>
    <mergeCell ref="C35:I35"/>
    <mergeCell ref="C43:I43"/>
    <mergeCell ref="C44:I44"/>
    <mergeCell ref="C45:I45"/>
    <mergeCell ref="C46:I46"/>
    <mergeCell ref="C47:I47"/>
    <mergeCell ref="J81:O81"/>
    <mergeCell ref="B84:O84"/>
    <mergeCell ref="B77:E77"/>
    <mergeCell ref="F77:I77"/>
    <mergeCell ref="B78:E78"/>
    <mergeCell ref="F78:O78"/>
    <mergeCell ref="F79:O79"/>
    <mergeCell ref="C80:F80"/>
    <mergeCell ref="I80:O8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946130-AB9F-4D2F-AB37-189D23D84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f47861fb-9dff-4f32-a770-c1508abe8359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ccf2922b-a140-42aa-8eec-85ea48a5be5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2022-05-17T18:43:23Z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